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4000阿南農林事務所那賀支所_2026\F_林業（那賀）\F17_林道事業\004-1　●路線・工区別（工事データ）\R8\04　岩倉蝉谷線木頭工区\02　設計関係\00　当初\PPI\"/>
    </mc:Choice>
  </mc:AlternateContent>
  <xr:revisionPtr revIDLastSave="0" documentId="13_ncr:1_{DA7BBE1B-5D88-4D7C-9119-25B4F4E2FFC2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工事費内訳書!$A$1:$G$197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工事費内訳書!$G$197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工事費内訳書!$I$197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59" l="1"/>
  <c r="G189" i="59"/>
  <c r="G188" i="59" s="1"/>
  <c r="G180" i="59"/>
  <c r="G176" i="59"/>
  <c r="G173" i="59" s="1"/>
  <c r="G172" i="59" s="1"/>
  <c r="G174" i="59"/>
  <c r="G170" i="59"/>
  <c r="G165" i="59"/>
  <c r="G160" i="59"/>
  <c r="G158" i="59"/>
  <c r="G154" i="59"/>
  <c r="G131" i="59" s="1"/>
  <c r="G130" i="59" s="1"/>
  <c r="G132" i="59"/>
  <c r="G125" i="59"/>
  <c r="G124" i="59"/>
  <c r="G123" i="59"/>
  <c r="G101" i="59"/>
  <c r="G92" i="59"/>
  <c r="G73" i="59" s="1"/>
  <c r="G72" i="59" s="1"/>
  <c r="G74" i="59"/>
  <c r="G65" i="59"/>
  <c r="G58" i="59"/>
  <c r="G57" i="59"/>
  <c r="G56" i="59"/>
  <c r="G54" i="59"/>
  <c r="G53" i="59" s="1"/>
  <c r="G52" i="59" s="1"/>
  <c r="G39" i="59"/>
  <c r="G38" i="59" s="1"/>
  <c r="G37" i="59" s="1"/>
  <c r="G33" i="59"/>
  <c r="G24" i="59"/>
  <c r="G18" i="59"/>
  <c r="G17" i="59" s="1"/>
  <c r="G16" i="59" s="1"/>
  <c r="G15" i="59" l="1"/>
  <c r="G12" i="59" s="1"/>
  <c r="G10" i="59" s="1"/>
  <c r="G196" i="59" s="1"/>
  <c r="G197" i="59" s="1"/>
</calcChain>
</file>

<file path=xl/sharedStrings.xml><?xml version="1.0" encoding="utf-8"?>
<sst xmlns="http://schemas.openxmlformats.org/spreadsheetml/2006/main" count="394" uniqueCount="169">
  <si>
    <t>住　　　　所</t>
  </si>
  <si>
    <t>商号又は名称</t>
  </si>
  <si>
    <t>代 表 者 名</t>
  </si>
  <si>
    <t>工事費内訳書</t>
  </si>
  <si>
    <t>工 事 名</t>
  </si>
  <si>
    <t>Ｒ８那林　林開岩倉蝉谷線木頭　那賀町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</si>
  <si>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</si>
  <si>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</si>
  <si>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</si>
  <si>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</si>
  <si>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</si>
  <si>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</si>
  <si>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</si>
  <si>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</si>
  <si>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</si>
  <si>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</si>
  <si>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</si>
  <si>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</si>
  <si>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</si>
  <si>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</si>
  <si>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</si>
  <si>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</si>
  <si>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</si>
  <si>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土工
_x000D_V=505m3</t>
  </si>
  <si>
    <t>切土　礫質土
_x000D_</t>
  </si>
  <si>
    <t>m3</t>
  </si>
  <si>
    <t>㎡</t>
  </si>
  <si>
    <t>盛土
_x000D_</t>
  </si>
  <si>
    <t>土羽
_x000D_</t>
  </si>
  <si>
    <t>丸太筋工(1段積)
_x000D_</t>
  </si>
  <si>
    <t>ｍ</t>
  </si>
  <si>
    <t>路面工
_x000D_</t>
  </si>
  <si>
    <t>路面工
_x000D_A=722.6m2</t>
  </si>
  <si>
    <t>コンクリート路面工
_x000D_</t>
  </si>
  <si>
    <t>コンクリート路面工(機械舗設)
_x000D_</t>
  </si>
  <si>
    <t>コンクリート路面工(養生工)
_x000D_</t>
  </si>
  <si>
    <t>舗装止め丸太工(1段)
_x000D_</t>
  </si>
  <si>
    <t>溝形鋼
_x000D_</t>
  </si>
  <si>
    <t>kg</t>
  </si>
  <si>
    <t>孔</t>
  </si>
  <si>
    <t>法面保護工
_x000D_</t>
  </si>
  <si>
    <t>法面保護工
_x000D_A=169m2</t>
  </si>
  <si>
    <t>擁壁工
_x000D_</t>
  </si>
  <si>
    <t>擁壁工
_x000D_V=83.8m3</t>
  </si>
  <si>
    <t>コンクリート擁壁工
_x000D_No.329+13.0～No.330+10.0</t>
  </si>
  <si>
    <t>コンクリート擁壁工
_x000D_No.333～No.333+7.5</t>
  </si>
  <si>
    <t>排水施設工
_x000D_</t>
  </si>
  <si>
    <t>呑口工
_x000D_No.323+15.5</t>
  </si>
  <si>
    <t>キャットウォーク
_x000D_</t>
  </si>
  <si>
    <t>本</t>
  </si>
  <si>
    <t>溝渠工（グレーチング）
_x000D_No.330</t>
  </si>
  <si>
    <t>組</t>
  </si>
  <si>
    <t>溝渠工（ボックスカルバート）
_x000D_</t>
  </si>
  <si>
    <t>個</t>
  </si>
  <si>
    <t>道路付属施設工
_x000D_</t>
  </si>
  <si>
    <t>視線誘導杭設置
_x000D_</t>
  </si>
  <si>
    <t>支障木処理工
_x000D_</t>
  </si>
  <si>
    <t>伐採費
_x000D_スギ</t>
  </si>
  <si>
    <t>スギ　伐採費
_x000D_胸高直径　18cm</t>
  </si>
  <si>
    <t>スギ　伐採費
_x000D_胸高直径　19cm</t>
  </si>
  <si>
    <t>スギ　伐採費
_x000D_胸高直径　20cm</t>
  </si>
  <si>
    <t>スギ　伐採費
_x000D_胸高直径　21cm</t>
  </si>
  <si>
    <t>スギ　伐採費
_x000D_胸高直径　22cm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</si>
  <si>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</si>
  <si>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</si>
  <si>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</si>
  <si>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30cm</t>
  </si>
  <si>
    <t>スギ　伐採費
_x000D_胸高直径　31cm</t>
  </si>
  <si>
    <t>スギ　伐採費
_x000D_胸高直径　32cm</t>
  </si>
  <si>
    <t>スギ　伐採費
_x000D_胸高直径　33cm</t>
  </si>
  <si>
    <t>スギ　伐採費
_x000D_胸高直径　34cm</t>
  </si>
  <si>
    <t>スギ　伐採費
_x000D_胸高直径　35cm</t>
  </si>
  <si>
    <t>スギ　伐採費
_x000D_胸高直径　37cm</t>
  </si>
  <si>
    <t>スギ　伐採費
_x000D_胸高直径　38cm</t>
  </si>
  <si>
    <t>スギ　伐採費
_x000D_胸高直径　40cm</t>
  </si>
  <si>
    <t>スギ　伐採費
_x000D_胸高直径　41cm</t>
  </si>
  <si>
    <t>スギ　伐採費
_x000D_胸高直径　48cm</t>
  </si>
  <si>
    <t>スギ　伐採費
_x000D_胸高直径　50cm</t>
  </si>
  <si>
    <t>スギ　伐採費
_x000D_胸高直径　51cm</t>
  </si>
  <si>
    <t>伐採費
_x000D_ヒノキ</t>
  </si>
  <si>
    <t>ヒノキ　伐採費
_x000D_胸高直径　20cm</t>
  </si>
  <si>
    <t>ヒノキ　伐採費
_x000D_胸高直径　28cm</t>
  </si>
  <si>
    <t>ヒノキ　伐採費
_x000D_胸高直径　34cm</t>
  </si>
  <si>
    <t>伐採費
_x000D_雑木</t>
  </si>
  <si>
    <t>雑木　伐採費
_x000D_胸高直径　22cm</t>
  </si>
  <si>
    <t>根株処理
_x000D_昨年度伐採分</t>
  </si>
  <si>
    <t>根株運搬
_x000D_</t>
  </si>
  <si>
    <t>チップ運搬
_x000D_</t>
  </si>
  <si>
    <t>根株処理
_x000D_本年度伐採分</t>
  </si>
  <si>
    <t>枝条片付
_x000D_</t>
  </si>
  <si>
    <t>仮設工
_x000D_</t>
  </si>
  <si>
    <t>仮設工
_x000D_落石防護柵</t>
  </si>
  <si>
    <t>落石防護柵工
_x000D_</t>
  </si>
  <si>
    <t>仮設工
_x000D_土のう撤去</t>
  </si>
  <si>
    <t>袋</t>
  </si>
  <si>
    <t>仮設工
_x000D_土のう設置・撤去</t>
  </si>
  <si>
    <t>台</t>
  </si>
  <si>
    <t>処分費
_x000D_大型土のう袋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</si>
  <si>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</si>
  <si>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</si>
  <si>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</si>
  <si>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</si>
  <si>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</si>
  <si>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</si>
  <si>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</si>
  <si>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</si>
  <si>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</si>
  <si>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</si>
  <si>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</si>
  <si>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</si>
  <si>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</si>
  <si>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土工堀（床堀）</t>
    <phoneticPr fontId="7"/>
  </si>
  <si>
    <t>埋戻工</t>
    <phoneticPr fontId="7"/>
  </si>
  <si>
    <t>地山掘削（人力併用機械掘削）</t>
    <phoneticPr fontId="7"/>
  </si>
  <si>
    <t>掘削土積込</t>
    <phoneticPr fontId="7"/>
  </si>
  <si>
    <t xml:space="preserve">機械切土法面整形
</t>
    <phoneticPr fontId="7"/>
  </si>
  <si>
    <t>路床盛土　4.0m以上</t>
    <phoneticPr fontId="7"/>
  </si>
  <si>
    <t>路床盛土　2.5m以上4.0m未満</t>
    <phoneticPr fontId="7"/>
  </si>
  <si>
    <t>路床盛土　2.5m未満</t>
    <phoneticPr fontId="7"/>
  </si>
  <si>
    <t xml:space="preserve">路体盛土　4.0m以上
</t>
    <phoneticPr fontId="7"/>
  </si>
  <si>
    <t xml:space="preserve">路体盛土　2.5m以上4.0m未満
</t>
    <phoneticPr fontId="7"/>
  </si>
  <si>
    <t xml:space="preserve">路体盛土　2.5m未満
</t>
    <phoneticPr fontId="7"/>
  </si>
  <si>
    <t xml:space="preserve">盛土法面整形工　礫質土
</t>
    <phoneticPr fontId="7"/>
  </si>
  <si>
    <t>悪路補正割増　Co路面工</t>
    <phoneticPr fontId="7"/>
  </si>
  <si>
    <t>止水壁</t>
    <phoneticPr fontId="7"/>
  </si>
  <si>
    <t>悪路補正割増</t>
    <phoneticPr fontId="7"/>
  </si>
  <si>
    <t>型枠</t>
    <phoneticPr fontId="7"/>
  </si>
  <si>
    <t>コンクリート削孔</t>
    <phoneticPr fontId="7"/>
  </si>
  <si>
    <t>異形棒鋼</t>
    <phoneticPr fontId="7"/>
  </si>
  <si>
    <t>植生マット工</t>
    <phoneticPr fontId="7"/>
  </si>
  <si>
    <t>重力式擁壁</t>
    <phoneticPr fontId="7"/>
  </si>
  <si>
    <t>悪路補正割増　</t>
    <phoneticPr fontId="7"/>
  </si>
  <si>
    <t>基礎栗石工</t>
    <phoneticPr fontId="7"/>
  </si>
  <si>
    <t>石材運搬　</t>
    <phoneticPr fontId="7"/>
  </si>
  <si>
    <t xml:space="preserve">基面整正
</t>
    <phoneticPr fontId="7"/>
  </si>
  <si>
    <t xml:space="preserve">鉄筋工（加工・組立）
</t>
    <phoneticPr fontId="7"/>
  </si>
  <si>
    <t>鉄筋工（加工・組立）</t>
    <phoneticPr fontId="7"/>
  </si>
  <si>
    <t>コンクリート呑口工</t>
    <phoneticPr fontId="7"/>
  </si>
  <si>
    <t>基面整正</t>
    <phoneticPr fontId="7"/>
  </si>
  <si>
    <t>土工堀（床堀）　礫質土</t>
    <phoneticPr fontId="7"/>
  </si>
  <si>
    <t>土工堀（床堀）　軟岩(Ⅰ)A</t>
    <phoneticPr fontId="7"/>
  </si>
  <si>
    <t>掘削土積込　礫質土</t>
    <phoneticPr fontId="7"/>
  </si>
  <si>
    <t>コンクリート　受台</t>
    <phoneticPr fontId="7"/>
  </si>
  <si>
    <t>底盤コンクリート</t>
    <phoneticPr fontId="7"/>
  </si>
  <si>
    <t xml:space="preserve">ボックスカルバート設置工
</t>
    <phoneticPr fontId="7"/>
  </si>
  <si>
    <t xml:space="preserve">地山掘削（床堀）　礫質土
</t>
    <phoneticPr fontId="7"/>
  </si>
  <si>
    <t>機械運搬　礫質土</t>
    <phoneticPr fontId="7"/>
  </si>
  <si>
    <t xml:space="preserve">基面整正
</t>
    <phoneticPr fontId="7"/>
  </si>
  <si>
    <t xml:space="preserve">埋戻しコンクリート
</t>
    <phoneticPr fontId="7"/>
  </si>
  <si>
    <t xml:space="preserve">コンクリート　呑口
</t>
    <phoneticPr fontId="7"/>
  </si>
  <si>
    <t xml:space="preserve">型枠
</t>
    <phoneticPr fontId="7"/>
  </si>
  <si>
    <t xml:space="preserve">木材チップ化
</t>
    <phoneticPr fontId="7"/>
  </si>
  <si>
    <t xml:space="preserve">根株積込
</t>
    <phoneticPr fontId="7"/>
  </si>
  <si>
    <t xml:space="preserve">根株積込
</t>
    <phoneticPr fontId="7"/>
  </si>
  <si>
    <t xml:space="preserve">木材チップ化
</t>
    <phoneticPr fontId="7"/>
  </si>
  <si>
    <t xml:space="preserve">枝条片付
</t>
    <phoneticPr fontId="7"/>
  </si>
  <si>
    <t>大型土のう工　撤去</t>
    <phoneticPr fontId="7"/>
  </si>
  <si>
    <t>排水管敷設・撤去</t>
    <phoneticPr fontId="7"/>
  </si>
  <si>
    <t>大型土のう工
再設置</t>
    <phoneticPr fontId="7"/>
  </si>
  <si>
    <t xml:space="preserve">機械運搬費
</t>
    <phoneticPr fontId="7"/>
  </si>
  <si>
    <t xml:space="preserve">木柵工
</t>
    <phoneticPr fontId="7"/>
  </si>
  <si>
    <t xml:space="preserve">溶接金網敷設工
</t>
    <phoneticPr fontId="7"/>
  </si>
  <si>
    <t xml:space="preserve">目地板
</t>
    <phoneticPr fontId="7"/>
  </si>
  <si>
    <t xml:space="preserve">硬質ポリ塩化ビニル管
</t>
    <phoneticPr fontId="7"/>
  </si>
  <si>
    <t>機械運搬　軟岩</t>
    <phoneticPr fontId="7"/>
  </si>
  <si>
    <t xml:space="preserve">鋼製グレーチング(圧接型受枠付)
</t>
    <phoneticPr fontId="7"/>
  </si>
  <si>
    <t xml:space="preserve">PCボックスカルバート
</t>
    <phoneticPr fontId="7"/>
  </si>
  <si>
    <t xml:space="preserve">ガードレール設置
</t>
    <phoneticPr fontId="7"/>
  </si>
  <si>
    <t xml:space="preserve">プラスチック境界杭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</si>
</sst>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99"/>
  <sheetViews>
    <sheetView showGridLines="0" tabSelected="1" topLeftCell="A73" zoomScaleNormal="100" zoomScaleSheetLayoutView="100" workbookViewId="0">
      <selection activeCell="L176" sqref="L17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+G12+G188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+G16+G37+G52+G56+G72+G123+G130+G172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+G18+G24+G33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+G19+G20+G21+G22+G23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111</v>
      </c>
      <c r="E19" s="9" t="s">
        <v>25</v>
      </c>
      <c r="F19" s="10">
        <v>193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112</v>
      </c>
      <c r="E20" s="9" t="s">
        <v>25</v>
      </c>
      <c r="F20" s="10">
        <v>30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113</v>
      </c>
      <c r="E21" s="9" t="s">
        <v>25</v>
      </c>
      <c r="F21" s="10">
        <v>312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114</v>
      </c>
      <c r="E22" s="9" t="s">
        <v>25</v>
      </c>
      <c r="F22" s="10">
        <v>177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115</v>
      </c>
      <c r="E23" s="9" t="s">
        <v>26</v>
      </c>
      <c r="F23" s="10">
        <v>169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27</v>
      </c>
      <c r="E24" s="9" t="s">
        <v>13</v>
      </c>
      <c r="F24" s="10">
        <v>1</v>
      </c>
      <c r="G24" s="11">
        <f>+G25+G26+G27+G28+G29+G30+G31+G32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116</v>
      </c>
      <c r="E25" s="9" t="s">
        <v>25</v>
      </c>
      <c r="F25" s="10">
        <v>203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117</v>
      </c>
      <c r="E26" s="9" t="s">
        <v>25</v>
      </c>
      <c r="F26" s="10">
        <v>49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118</v>
      </c>
      <c r="E27" s="9" t="s">
        <v>25</v>
      </c>
      <c r="F27" s="10">
        <v>5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119</v>
      </c>
      <c r="E28" s="9" t="s">
        <v>25</v>
      </c>
      <c r="F28" s="10">
        <v>169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120</v>
      </c>
      <c r="E29" s="9" t="s">
        <v>25</v>
      </c>
      <c r="F29" s="10">
        <v>50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121</v>
      </c>
      <c r="E30" s="9" t="s">
        <v>25</v>
      </c>
      <c r="F30" s="10">
        <v>41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146</v>
      </c>
      <c r="E31" s="9" t="s">
        <v>25</v>
      </c>
      <c r="F31" s="10">
        <v>177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146</v>
      </c>
      <c r="E32" s="9" t="s">
        <v>25</v>
      </c>
      <c r="F32" s="10">
        <v>99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28</v>
      </c>
      <c r="E33" s="9" t="s">
        <v>13</v>
      </c>
      <c r="F33" s="10">
        <v>1</v>
      </c>
      <c r="G33" s="11">
        <f>+G34+G35+G36</f>
        <v>0</v>
      </c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122</v>
      </c>
      <c r="E34" s="9" t="s">
        <v>26</v>
      </c>
      <c r="F34" s="10">
        <v>222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29</v>
      </c>
      <c r="E35" s="9" t="s">
        <v>30</v>
      </c>
      <c r="F35" s="10">
        <v>54.4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160</v>
      </c>
      <c r="E36" s="9" t="s">
        <v>30</v>
      </c>
      <c r="F36" s="10">
        <v>37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30" t="s">
        <v>31</v>
      </c>
      <c r="C37" s="30"/>
      <c r="D37" s="31"/>
      <c r="E37" s="9" t="s">
        <v>13</v>
      </c>
      <c r="F37" s="10">
        <v>1</v>
      </c>
      <c r="G37" s="11">
        <f>+G38</f>
        <v>0</v>
      </c>
      <c r="H37" s="1"/>
      <c r="I37" s="12">
        <v>28</v>
      </c>
      <c r="J37" s="12">
        <v>2</v>
      </c>
    </row>
    <row r="38" spans="1:10" ht="42" customHeight="1" x14ac:dyDescent="0.15">
      <c r="A38" s="13"/>
      <c r="B38" s="15"/>
      <c r="C38" s="30" t="s">
        <v>32</v>
      </c>
      <c r="D38" s="31"/>
      <c r="E38" s="9" t="s">
        <v>13</v>
      </c>
      <c r="F38" s="10">
        <v>1</v>
      </c>
      <c r="G38" s="11">
        <f>+G39</f>
        <v>0</v>
      </c>
      <c r="H38" s="1"/>
      <c r="I38" s="12">
        <v>29</v>
      </c>
      <c r="J38" s="12">
        <v>3</v>
      </c>
    </row>
    <row r="39" spans="1:10" ht="42" customHeight="1" x14ac:dyDescent="0.15">
      <c r="A39" s="13"/>
      <c r="B39" s="15"/>
      <c r="C39" s="15"/>
      <c r="D39" s="16" t="s">
        <v>33</v>
      </c>
      <c r="E39" s="9" t="s">
        <v>13</v>
      </c>
      <c r="F39" s="10">
        <v>1</v>
      </c>
      <c r="G39" s="11">
        <f>+G40+G41+G42+G43+G44+G45+G46+G47+G48+G49+G50+G51</f>
        <v>0</v>
      </c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34</v>
      </c>
      <c r="E40" s="9" t="s">
        <v>26</v>
      </c>
      <c r="F40" s="10">
        <v>722.6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123</v>
      </c>
      <c r="E41" s="9" t="s">
        <v>25</v>
      </c>
      <c r="F41" s="10">
        <v>108.4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35</v>
      </c>
      <c r="E42" s="9" t="s">
        <v>26</v>
      </c>
      <c r="F42" s="10">
        <v>722.6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161</v>
      </c>
      <c r="E43" s="9" t="s">
        <v>26</v>
      </c>
      <c r="F43" s="10">
        <v>657.6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162</v>
      </c>
      <c r="E44" s="9" t="s">
        <v>26</v>
      </c>
      <c r="F44" s="10">
        <v>10.3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36</v>
      </c>
      <c r="E45" s="9" t="s">
        <v>30</v>
      </c>
      <c r="F45" s="10">
        <v>225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37</v>
      </c>
      <c r="E46" s="9" t="s">
        <v>38</v>
      </c>
      <c r="F46" s="10">
        <v>80.400000000000006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124</v>
      </c>
      <c r="E47" s="9" t="s">
        <v>25</v>
      </c>
      <c r="F47" s="10">
        <v>4.2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125</v>
      </c>
      <c r="E48" s="9" t="s">
        <v>25</v>
      </c>
      <c r="F48" s="10">
        <v>4.2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126</v>
      </c>
      <c r="E49" s="9" t="s">
        <v>26</v>
      </c>
      <c r="F49" s="10">
        <v>67.7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127</v>
      </c>
      <c r="E50" s="9" t="s">
        <v>39</v>
      </c>
      <c r="F50" s="10">
        <v>13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128</v>
      </c>
      <c r="E51" s="9" t="s">
        <v>38</v>
      </c>
      <c r="F51" s="10">
        <v>1.5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30" t="s">
        <v>40</v>
      </c>
      <c r="C52" s="30"/>
      <c r="D52" s="31"/>
      <c r="E52" s="9" t="s">
        <v>13</v>
      </c>
      <c r="F52" s="10">
        <v>1</v>
      </c>
      <c r="G52" s="11">
        <f>+G53</f>
        <v>0</v>
      </c>
      <c r="H52" s="1"/>
      <c r="I52" s="12">
        <v>43</v>
      </c>
      <c r="J52" s="12">
        <v>2</v>
      </c>
    </row>
    <row r="53" spans="1:10" ht="42" customHeight="1" x14ac:dyDescent="0.15">
      <c r="A53" s="13"/>
      <c r="B53" s="15"/>
      <c r="C53" s="30" t="s">
        <v>41</v>
      </c>
      <c r="D53" s="31"/>
      <c r="E53" s="9" t="s">
        <v>13</v>
      </c>
      <c r="F53" s="10">
        <v>1</v>
      </c>
      <c r="G53" s="11">
        <f>+G54</f>
        <v>0</v>
      </c>
      <c r="H53" s="1"/>
      <c r="I53" s="12">
        <v>44</v>
      </c>
      <c r="J53" s="12">
        <v>3</v>
      </c>
    </row>
    <row r="54" spans="1:10" ht="42" customHeight="1" x14ac:dyDescent="0.15">
      <c r="A54" s="13"/>
      <c r="B54" s="15"/>
      <c r="C54" s="15"/>
      <c r="D54" s="16" t="s">
        <v>40</v>
      </c>
      <c r="E54" s="9" t="s">
        <v>13</v>
      </c>
      <c r="F54" s="10">
        <v>1</v>
      </c>
      <c r="G54" s="11">
        <f>+G55</f>
        <v>0</v>
      </c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129</v>
      </c>
      <c r="E55" s="9" t="s">
        <v>26</v>
      </c>
      <c r="F55" s="10">
        <v>169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30" t="s">
        <v>42</v>
      </c>
      <c r="C56" s="30"/>
      <c r="D56" s="31"/>
      <c r="E56" s="9" t="s">
        <v>13</v>
      </c>
      <c r="F56" s="10">
        <v>1</v>
      </c>
      <c r="G56" s="11">
        <f>+G57</f>
        <v>0</v>
      </c>
      <c r="H56" s="1"/>
      <c r="I56" s="12">
        <v>47</v>
      </c>
      <c r="J56" s="12">
        <v>2</v>
      </c>
    </row>
    <row r="57" spans="1:10" ht="42" customHeight="1" x14ac:dyDescent="0.15">
      <c r="A57" s="13"/>
      <c r="B57" s="15"/>
      <c r="C57" s="30" t="s">
        <v>43</v>
      </c>
      <c r="D57" s="31"/>
      <c r="E57" s="9" t="s">
        <v>13</v>
      </c>
      <c r="F57" s="10">
        <v>1</v>
      </c>
      <c r="G57" s="11">
        <f>+G58+G65</f>
        <v>0</v>
      </c>
      <c r="H57" s="1"/>
      <c r="I57" s="12">
        <v>48</v>
      </c>
      <c r="J57" s="12">
        <v>3</v>
      </c>
    </row>
    <row r="58" spans="1:10" ht="42" customHeight="1" x14ac:dyDescent="0.15">
      <c r="A58" s="13"/>
      <c r="B58" s="15"/>
      <c r="C58" s="15"/>
      <c r="D58" s="16" t="s">
        <v>44</v>
      </c>
      <c r="E58" s="9" t="s">
        <v>13</v>
      </c>
      <c r="F58" s="10">
        <v>1</v>
      </c>
      <c r="G58" s="11">
        <f>+G59+G60+G61+G62+G63+G64</f>
        <v>0</v>
      </c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130</v>
      </c>
      <c r="E59" s="9" t="s">
        <v>25</v>
      </c>
      <c r="F59" s="10">
        <v>51.1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131</v>
      </c>
      <c r="E60" s="9" t="s">
        <v>25</v>
      </c>
      <c r="F60" s="10">
        <v>51.1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132</v>
      </c>
      <c r="E61" s="9" t="s">
        <v>26</v>
      </c>
      <c r="F61" s="10">
        <v>29.1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133</v>
      </c>
      <c r="E62" s="9" t="s">
        <v>25</v>
      </c>
      <c r="F62" s="10">
        <v>5.8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134</v>
      </c>
      <c r="E63" s="9" t="s">
        <v>26</v>
      </c>
      <c r="F63" s="10">
        <v>31.3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135</v>
      </c>
      <c r="E64" s="9" t="s">
        <v>38</v>
      </c>
      <c r="F64" s="10">
        <v>26.8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45</v>
      </c>
      <c r="E65" s="9" t="s">
        <v>13</v>
      </c>
      <c r="F65" s="10">
        <v>1</v>
      </c>
      <c r="G65" s="11">
        <f>+G66+G67+G68+G69+G70+G71</f>
        <v>0</v>
      </c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130</v>
      </c>
      <c r="E66" s="9" t="s">
        <v>25</v>
      </c>
      <c r="F66" s="10">
        <v>32.700000000000003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131</v>
      </c>
      <c r="E67" s="9" t="s">
        <v>25</v>
      </c>
      <c r="F67" s="10">
        <v>32.700000000000003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132</v>
      </c>
      <c r="E68" s="9" t="s">
        <v>26</v>
      </c>
      <c r="F68" s="10">
        <v>17.3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133</v>
      </c>
      <c r="E69" s="9" t="s">
        <v>25</v>
      </c>
      <c r="F69" s="10">
        <v>3.5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134</v>
      </c>
      <c r="E70" s="9" t="s">
        <v>26</v>
      </c>
      <c r="F70" s="10">
        <v>17.3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136</v>
      </c>
      <c r="E71" s="9" t="s">
        <v>38</v>
      </c>
      <c r="F71" s="10">
        <v>11.9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30" t="s">
        <v>46</v>
      </c>
      <c r="C72" s="30"/>
      <c r="D72" s="31"/>
      <c r="E72" s="9" t="s">
        <v>13</v>
      </c>
      <c r="F72" s="10">
        <v>1</v>
      </c>
      <c r="G72" s="11">
        <f>+G73</f>
        <v>0</v>
      </c>
      <c r="H72" s="1"/>
      <c r="I72" s="12">
        <v>63</v>
      </c>
      <c r="J72" s="12">
        <v>2</v>
      </c>
    </row>
    <row r="73" spans="1:10" ht="42" customHeight="1" x14ac:dyDescent="0.15">
      <c r="A73" s="13"/>
      <c r="B73" s="15"/>
      <c r="C73" s="30" t="s">
        <v>46</v>
      </c>
      <c r="D73" s="31"/>
      <c r="E73" s="9" t="s">
        <v>13</v>
      </c>
      <c r="F73" s="10">
        <v>1</v>
      </c>
      <c r="G73" s="11">
        <f>+G74+G92+G101</f>
        <v>0</v>
      </c>
      <c r="H73" s="1"/>
      <c r="I73" s="12">
        <v>64</v>
      </c>
      <c r="J73" s="12">
        <v>3</v>
      </c>
    </row>
    <row r="74" spans="1:10" ht="42" customHeight="1" x14ac:dyDescent="0.15">
      <c r="A74" s="13"/>
      <c r="B74" s="15"/>
      <c r="C74" s="15"/>
      <c r="D74" s="16" t="s">
        <v>47</v>
      </c>
      <c r="E74" s="9" t="s">
        <v>13</v>
      </c>
      <c r="F74" s="10">
        <v>1</v>
      </c>
      <c r="G74" s="11">
        <f>+G75+G76+G77+G78+G79+G80+G81+G82+G83+G84+G85+G86+G87+G88+G89+G90+G91</f>
        <v>0</v>
      </c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137</v>
      </c>
      <c r="E75" s="9" t="s">
        <v>25</v>
      </c>
      <c r="F75" s="10">
        <v>19.399999999999999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131</v>
      </c>
      <c r="E76" s="9" t="s">
        <v>25</v>
      </c>
      <c r="F76" s="10">
        <v>19.399999999999999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126</v>
      </c>
      <c r="E77" s="9" t="s">
        <v>26</v>
      </c>
      <c r="F77" s="10">
        <v>50.1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48</v>
      </c>
      <c r="E78" s="9" t="s">
        <v>30</v>
      </c>
      <c r="F78" s="10">
        <v>13.3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138</v>
      </c>
      <c r="E79" s="9" t="s">
        <v>26</v>
      </c>
      <c r="F79" s="10">
        <v>10.7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139</v>
      </c>
      <c r="E80" s="9" t="s">
        <v>25</v>
      </c>
      <c r="F80" s="10">
        <v>37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140</v>
      </c>
      <c r="E81" s="9" t="s">
        <v>25</v>
      </c>
      <c r="F81" s="10">
        <v>16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163</v>
      </c>
      <c r="E82" s="9" t="s">
        <v>49</v>
      </c>
      <c r="F82" s="10">
        <v>1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137</v>
      </c>
      <c r="E83" s="9" t="s">
        <v>25</v>
      </c>
      <c r="F83" s="10">
        <v>17.5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125</v>
      </c>
      <c r="E84" s="9" t="s">
        <v>25</v>
      </c>
      <c r="F84" s="10">
        <v>17.5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126</v>
      </c>
      <c r="E85" s="9" t="s">
        <v>26</v>
      </c>
      <c r="F85" s="10">
        <v>49.6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139</v>
      </c>
      <c r="E86" s="9" t="s">
        <v>25</v>
      </c>
      <c r="F86" s="10">
        <v>2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140</v>
      </c>
      <c r="E87" s="9" t="s">
        <v>25</v>
      </c>
      <c r="F87" s="10">
        <v>7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141</v>
      </c>
      <c r="E88" s="9" t="s">
        <v>25</v>
      </c>
      <c r="F88" s="10">
        <v>4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141</v>
      </c>
      <c r="E89" s="9" t="s">
        <v>25</v>
      </c>
      <c r="F89" s="10">
        <v>55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146</v>
      </c>
      <c r="E90" s="9" t="s">
        <v>25</v>
      </c>
      <c r="F90" s="10">
        <v>34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164</v>
      </c>
      <c r="E91" s="9" t="s">
        <v>25</v>
      </c>
      <c r="F91" s="10">
        <v>21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50</v>
      </c>
      <c r="E92" s="9" t="s">
        <v>13</v>
      </c>
      <c r="F92" s="10">
        <v>1</v>
      </c>
      <c r="G92" s="11">
        <f>+G93+G94+G95+G96+G97+G98+G99+G100</f>
        <v>0</v>
      </c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165</v>
      </c>
      <c r="E93" s="9" t="s">
        <v>51</v>
      </c>
      <c r="F93" s="10">
        <v>4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142</v>
      </c>
      <c r="E94" s="9" t="s">
        <v>25</v>
      </c>
      <c r="F94" s="10">
        <v>1.2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131</v>
      </c>
      <c r="E95" s="9" t="s">
        <v>25</v>
      </c>
      <c r="F95" s="10">
        <v>1.2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126</v>
      </c>
      <c r="E96" s="9" t="s">
        <v>26</v>
      </c>
      <c r="F96" s="10">
        <v>7.5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132</v>
      </c>
      <c r="E97" s="9" t="s">
        <v>26</v>
      </c>
      <c r="F97" s="10">
        <v>4.4000000000000004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133</v>
      </c>
      <c r="E98" s="9" t="s">
        <v>25</v>
      </c>
      <c r="F98" s="10">
        <v>0.9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15"/>
      <c r="D99" s="16" t="s">
        <v>143</v>
      </c>
      <c r="E99" s="9" t="s">
        <v>25</v>
      </c>
      <c r="F99" s="10">
        <v>2.4</v>
      </c>
      <c r="G99" s="14"/>
      <c r="H99" s="1"/>
      <c r="I99" s="12">
        <v>90</v>
      </c>
      <c r="J99" s="12">
        <v>4</v>
      </c>
    </row>
    <row r="100" spans="1:10" ht="42" customHeight="1" x14ac:dyDescent="0.15">
      <c r="A100" s="13"/>
      <c r="B100" s="15"/>
      <c r="C100" s="15"/>
      <c r="D100" s="16" t="s">
        <v>131</v>
      </c>
      <c r="E100" s="9" t="s">
        <v>25</v>
      </c>
      <c r="F100" s="10">
        <v>2.4</v>
      </c>
      <c r="G100" s="14"/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52</v>
      </c>
      <c r="E101" s="9" t="s">
        <v>13</v>
      </c>
      <c r="F101" s="10">
        <v>1</v>
      </c>
      <c r="G101" s="11">
        <f>+G102+G103+G104+G105+G106+G107+G108+G109+G110+G111+G112+G113+G114+G115+G116+G117+G118+G119+G120+G121+G122</f>
        <v>0</v>
      </c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166</v>
      </c>
      <c r="E102" s="9" t="s">
        <v>53</v>
      </c>
      <c r="F102" s="10">
        <v>3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144</v>
      </c>
      <c r="E103" s="9" t="s">
        <v>30</v>
      </c>
      <c r="F103" s="10">
        <v>6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131</v>
      </c>
      <c r="E104" s="9" t="s">
        <v>25</v>
      </c>
      <c r="F104" s="10">
        <v>0.8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133</v>
      </c>
      <c r="E105" s="9" t="s">
        <v>25</v>
      </c>
      <c r="F105" s="10">
        <v>1.2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145</v>
      </c>
      <c r="E106" s="9" t="s">
        <v>25</v>
      </c>
      <c r="F106" s="10">
        <v>8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141</v>
      </c>
      <c r="E107" s="9" t="s">
        <v>25</v>
      </c>
      <c r="F107" s="10">
        <v>8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146</v>
      </c>
      <c r="E108" s="9" t="s">
        <v>25</v>
      </c>
      <c r="F108" s="10">
        <v>8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130</v>
      </c>
      <c r="E109" s="9" t="s">
        <v>25</v>
      </c>
      <c r="F109" s="10">
        <v>16.899999999999999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131</v>
      </c>
      <c r="E110" s="9" t="s">
        <v>25</v>
      </c>
      <c r="F110" s="10">
        <v>16.899999999999999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132</v>
      </c>
      <c r="E111" s="9" t="s">
        <v>26</v>
      </c>
      <c r="F111" s="10">
        <v>13.1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133</v>
      </c>
      <c r="E112" s="9" t="s">
        <v>25</v>
      </c>
      <c r="F112" s="10">
        <v>2.6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147</v>
      </c>
      <c r="E113" s="9" t="s">
        <v>26</v>
      </c>
      <c r="F113" s="10">
        <v>13.1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15"/>
      <c r="C114" s="15"/>
      <c r="D114" s="16" t="s">
        <v>135</v>
      </c>
      <c r="E114" s="9" t="s">
        <v>38</v>
      </c>
      <c r="F114" s="10">
        <v>11.9</v>
      </c>
      <c r="G114" s="14"/>
      <c r="H114" s="1"/>
      <c r="I114" s="12">
        <v>105</v>
      </c>
      <c r="J114" s="12">
        <v>4</v>
      </c>
    </row>
    <row r="115" spans="1:10" ht="42" customHeight="1" x14ac:dyDescent="0.15">
      <c r="A115" s="13"/>
      <c r="B115" s="15"/>
      <c r="C115" s="15"/>
      <c r="D115" s="16" t="s">
        <v>148</v>
      </c>
      <c r="E115" s="9" t="s">
        <v>25</v>
      </c>
      <c r="F115" s="10">
        <v>2.9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131</v>
      </c>
      <c r="E116" s="9" t="s">
        <v>25</v>
      </c>
      <c r="F116" s="10">
        <v>2.9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149</v>
      </c>
      <c r="E117" s="9" t="s">
        <v>25</v>
      </c>
      <c r="F117" s="10">
        <v>25.4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131</v>
      </c>
      <c r="E118" s="9" t="s">
        <v>25</v>
      </c>
      <c r="F118" s="10">
        <v>25.4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150</v>
      </c>
      <c r="E119" s="9" t="s">
        <v>26</v>
      </c>
      <c r="F119" s="10">
        <v>55.1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15"/>
      <c r="C120" s="15"/>
      <c r="D120" s="16" t="s">
        <v>145</v>
      </c>
      <c r="E120" s="9" t="s">
        <v>25</v>
      </c>
      <c r="F120" s="10">
        <v>41</v>
      </c>
      <c r="G120" s="14"/>
      <c r="H120" s="1"/>
      <c r="I120" s="12">
        <v>111</v>
      </c>
      <c r="J120" s="12">
        <v>4</v>
      </c>
    </row>
    <row r="121" spans="1:10" ht="42" customHeight="1" x14ac:dyDescent="0.15">
      <c r="A121" s="13"/>
      <c r="B121" s="15"/>
      <c r="C121" s="15"/>
      <c r="D121" s="16" t="s">
        <v>141</v>
      </c>
      <c r="E121" s="9" t="s">
        <v>25</v>
      </c>
      <c r="F121" s="10">
        <v>39</v>
      </c>
      <c r="G121" s="14"/>
      <c r="H121" s="1"/>
      <c r="I121" s="12">
        <v>112</v>
      </c>
      <c r="J121" s="12">
        <v>4</v>
      </c>
    </row>
    <row r="122" spans="1:10" ht="42" customHeight="1" x14ac:dyDescent="0.15">
      <c r="A122" s="13"/>
      <c r="B122" s="15"/>
      <c r="C122" s="15"/>
      <c r="D122" s="16" t="s">
        <v>146</v>
      </c>
      <c r="E122" s="9" t="s">
        <v>25</v>
      </c>
      <c r="F122" s="10">
        <v>39</v>
      </c>
      <c r="G122" s="14"/>
      <c r="H122" s="1"/>
      <c r="I122" s="12">
        <v>113</v>
      </c>
      <c r="J122" s="12">
        <v>4</v>
      </c>
    </row>
    <row r="123" spans="1:10" ht="42" customHeight="1" x14ac:dyDescent="0.15">
      <c r="A123" s="13"/>
      <c r="B123" s="30" t="s">
        <v>54</v>
      </c>
      <c r="C123" s="30"/>
      <c r="D123" s="31"/>
      <c r="E123" s="9" t="s">
        <v>13</v>
      </c>
      <c r="F123" s="10">
        <v>1</v>
      </c>
      <c r="G123" s="11">
        <f>+G124</f>
        <v>0</v>
      </c>
      <c r="H123" s="1"/>
      <c r="I123" s="12">
        <v>114</v>
      </c>
      <c r="J123" s="12">
        <v>2</v>
      </c>
    </row>
    <row r="124" spans="1:10" ht="42" customHeight="1" x14ac:dyDescent="0.15">
      <c r="A124" s="13"/>
      <c r="B124" s="15"/>
      <c r="C124" s="30" t="s">
        <v>54</v>
      </c>
      <c r="D124" s="31"/>
      <c r="E124" s="9" t="s">
        <v>13</v>
      </c>
      <c r="F124" s="10">
        <v>1</v>
      </c>
      <c r="G124" s="11">
        <f>+G125</f>
        <v>0</v>
      </c>
      <c r="H124" s="1"/>
      <c r="I124" s="12">
        <v>115</v>
      </c>
      <c r="J124" s="12">
        <v>3</v>
      </c>
    </row>
    <row r="125" spans="1:10" ht="42" customHeight="1" x14ac:dyDescent="0.15">
      <c r="A125" s="13"/>
      <c r="B125" s="15"/>
      <c r="C125" s="15"/>
      <c r="D125" s="16" t="s">
        <v>54</v>
      </c>
      <c r="E125" s="9" t="s">
        <v>13</v>
      </c>
      <c r="F125" s="10">
        <v>1</v>
      </c>
      <c r="G125" s="11">
        <f>+G126+G127+G128+G129</f>
        <v>0</v>
      </c>
      <c r="H125" s="1"/>
      <c r="I125" s="12">
        <v>116</v>
      </c>
      <c r="J125" s="12">
        <v>4</v>
      </c>
    </row>
    <row r="126" spans="1:10" ht="42" customHeight="1" x14ac:dyDescent="0.15">
      <c r="A126" s="13"/>
      <c r="B126" s="15"/>
      <c r="C126" s="15"/>
      <c r="D126" s="16" t="s">
        <v>167</v>
      </c>
      <c r="E126" s="9" t="s">
        <v>30</v>
      </c>
      <c r="F126" s="10">
        <v>24</v>
      </c>
      <c r="G126" s="14"/>
      <c r="H126" s="1"/>
      <c r="I126" s="12">
        <v>117</v>
      </c>
      <c r="J126" s="12">
        <v>4</v>
      </c>
    </row>
    <row r="127" spans="1:10" ht="42" customHeight="1" x14ac:dyDescent="0.15">
      <c r="A127" s="13"/>
      <c r="B127" s="15"/>
      <c r="C127" s="15"/>
      <c r="D127" s="16" t="s">
        <v>55</v>
      </c>
      <c r="E127" s="9" t="s">
        <v>49</v>
      </c>
      <c r="F127" s="10">
        <v>15</v>
      </c>
      <c r="G127" s="14"/>
      <c r="H127" s="1"/>
      <c r="I127" s="12">
        <v>118</v>
      </c>
      <c r="J127" s="12">
        <v>4</v>
      </c>
    </row>
    <row r="128" spans="1:10" ht="42" customHeight="1" x14ac:dyDescent="0.15">
      <c r="A128" s="13"/>
      <c r="B128" s="15"/>
      <c r="C128" s="15"/>
      <c r="D128" s="16" t="s">
        <v>146</v>
      </c>
      <c r="E128" s="9" t="s">
        <v>25</v>
      </c>
      <c r="F128" s="10">
        <v>6</v>
      </c>
      <c r="G128" s="14"/>
      <c r="H128" s="1"/>
      <c r="I128" s="12">
        <v>119</v>
      </c>
      <c r="J128" s="12">
        <v>4</v>
      </c>
    </row>
    <row r="129" spans="1:10" ht="42" customHeight="1" x14ac:dyDescent="0.15">
      <c r="A129" s="13"/>
      <c r="B129" s="15"/>
      <c r="C129" s="15"/>
      <c r="D129" s="16" t="s">
        <v>168</v>
      </c>
      <c r="E129" s="9" t="s">
        <v>49</v>
      </c>
      <c r="F129" s="10">
        <v>50</v>
      </c>
      <c r="G129" s="14"/>
      <c r="H129" s="1"/>
      <c r="I129" s="12">
        <v>120</v>
      </c>
      <c r="J129" s="12">
        <v>4</v>
      </c>
    </row>
    <row r="130" spans="1:10" ht="42" customHeight="1" x14ac:dyDescent="0.15">
      <c r="A130" s="13"/>
      <c r="B130" s="30" t="s">
        <v>56</v>
      </c>
      <c r="C130" s="30"/>
      <c r="D130" s="31"/>
      <c r="E130" s="9" t="s">
        <v>13</v>
      </c>
      <c r="F130" s="10">
        <v>1</v>
      </c>
      <c r="G130" s="11">
        <f>+G131</f>
        <v>0</v>
      </c>
      <c r="H130" s="1"/>
      <c r="I130" s="12">
        <v>121</v>
      </c>
      <c r="J130" s="12">
        <v>2</v>
      </c>
    </row>
    <row r="131" spans="1:10" ht="42" customHeight="1" x14ac:dyDescent="0.15">
      <c r="A131" s="13"/>
      <c r="B131" s="15"/>
      <c r="C131" s="30" t="s">
        <v>56</v>
      </c>
      <c r="D131" s="31"/>
      <c r="E131" s="9" t="s">
        <v>13</v>
      </c>
      <c r="F131" s="10">
        <v>1</v>
      </c>
      <c r="G131" s="11">
        <f>+G132+G154+G158+G160+G165+G170</f>
        <v>0</v>
      </c>
      <c r="H131" s="1"/>
      <c r="I131" s="12">
        <v>122</v>
      </c>
      <c r="J131" s="12">
        <v>3</v>
      </c>
    </row>
    <row r="132" spans="1:10" ht="42" customHeight="1" x14ac:dyDescent="0.15">
      <c r="A132" s="13"/>
      <c r="B132" s="15"/>
      <c r="C132" s="15"/>
      <c r="D132" s="16" t="s">
        <v>57</v>
      </c>
      <c r="E132" s="9" t="s">
        <v>13</v>
      </c>
      <c r="F132" s="10">
        <v>1</v>
      </c>
      <c r="G132" s="11">
        <f>+G133+G134+G135+G136+G137+G138+G139+G140+G141+G142+G143+G144+G145+G146+G147+G148+G149+G150+G151+G152+G153</f>
        <v>0</v>
      </c>
      <c r="H132" s="1"/>
      <c r="I132" s="12">
        <v>123</v>
      </c>
      <c r="J132" s="12">
        <v>4</v>
      </c>
    </row>
    <row r="133" spans="1:10" ht="42" customHeight="1" x14ac:dyDescent="0.15">
      <c r="A133" s="13"/>
      <c r="B133" s="15"/>
      <c r="C133" s="15"/>
      <c r="D133" s="16" t="s">
        <v>58</v>
      </c>
      <c r="E133" s="9" t="s">
        <v>49</v>
      </c>
      <c r="F133" s="10">
        <v>2</v>
      </c>
      <c r="G133" s="14"/>
      <c r="H133" s="1"/>
      <c r="I133" s="12">
        <v>124</v>
      </c>
      <c r="J133" s="12">
        <v>4</v>
      </c>
    </row>
    <row r="134" spans="1:10" ht="42" customHeight="1" x14ac:dyDescent="0.15">
      <c r="A134" s="13"/>
      <c r="B134" s="15"/>
      <c r="C134" s="15"/>
      <c r="D134" s="16" t="s">
        <v>59</v>
      </c>
      <c r="E134" s="9" t="s">
        <v>49</v>
      </c>
      <c r="F134" s="10">
        <v>1</v>
      </c>
      <c r="G134" s="14"/>
      <c r="H134" s="1"/>
      <c r="I134" s="12">
        <v>125</v>
      </c>
      <c r="J134" s="12">
        <v>4</v>
      </c>
    </row>
    <row r="135" spans="1:10" ht="42" customHeight="1" x14ac:dyDescent="0.15">
      <c r="A135" s="13"/>
      <c r="B135" s="15"/>
      <c r="C135" s="15"/>
      <c r="D135" s="16" t="s">
        <v>60</v>
      </c>
      <c r="E135" s="9" t="s">
        <v>49</v>
      </c>
      <c r="F135" s="10">
        <v>3</v>
      </c>
      <c r="G135" s="14"/>
      <c r="H135" s="1"/>
      <c r="I135" s="12">
        <v>126</v>
      </c>
      <c r="J135" s="12">
        <v>4</v>
      </c>
    </row>
    <row r="136" spans="1:10" ht="42" customHeight="1" x14ac:dyDescent="0.15">
      <c r="A136" s="13"/>
      <c r="B136" s="15"/>
      <c r="C136" s="15"/>
      <c r="D136" s="16" t="s">
        <v>61</v>
      </c>
      <c r="E136" s="9" t="s">
        <v>49</v>
      </c>
      <c r="F136" s="10">
        <v>1</v>
      </c>
      <c r="G136" s="14"/>
      <c r="H136" s="1"/>
      <c r="I136" s="12">
        <v>127</v>
      </c>
      <c r="J136" s="12">
        <v>4</v>
      </c>
    </row>
    <row r="137" spans="1:10" ht="42" customHeight="1" x14ac:dyDescent="0.15">
      <c r="A137" s="13"/>
      <c r="B137" s="15"/>
      <c r="C137" s="15"/>
      <c r="D137" s="16" t="s">
        <v>62</v>
      </c>
      <c r="E137" s="9" t="s">
        <v>49</v>
      </c>
      <c r="F137" s="10">
        <v>1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63</v>
      </c>
      <c r="E138" s="9" t="s">
        <v>49</v>
      </c>
      <c r="F138" s="10">
        <v>1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13"/>
      <c r="B139" s="15"/>
      <c r="C139" s="15"/>
      <c r="D139" s="16" t="s">
        <v>64</v>
      </c>
      <c r="E139" s="9" t="s">
        <v>49</v>
      </c>
      <c r="F139" s="10">
        <v>1</v>
      </c>
      <c r="G139" s="14"/>
      <c r="H139" s="1"/>
      <c r="I139" s="12">
        <v>130</v>
      </c>
      <c r="J139" s="12">
        <v>4</v>
      </c>
    </row>
    <row r="140" spans="1:10" ht="42" customHeight="1" x14ac:dyDescent="0.15">
      <c r="A140" s="13"/>
      <c r="B140" s="15"/>
      <c r="C140" s="15"/>
      <c r="D140" s="16" t="s">
        <v>65</v>
      </c>
      <c r="E140" s="9" t="s">
        <v>49</v>
      </c>
      <c r="F140" s="10">
        <v>1</v>
      </c>
      <c r="G140" s="14"/>
      <c r="H140" s="1"/>
      <c r="I140" s="12">
        <v>131</v>
      </c>
      <c r="J140" s="12">
        <v>4</v>
      </c>
    </row>
    <row r="141" spans="1:10" ht="42" customHeight="1" x14ac:dyDescent="0.15">
      <c r="A141" s="13"/>
      <c r="B141" s="15"/>
      <c r="C141" s="15"/>
      <c r="D141" s="16" t="s">
        <v>66</v>
      </c>
      <c r="E141" s="9" t="s">
        <v>49</v>
      </c>
      <c r="F141" s="10">
        <v>1</v>
      </c>
      <c r="G141" s="14"/>
      <c r="H141" s="1"/>
      <c r="I141" s="12">
        <v>132</v>
      </c>
      <c r="J141" s="12">
        <v>4</v>
      </c>
    </row>
    <row r="142" spans="1:10" ht="42" customHeight="1" x14ac:dyDescent="0.15">
      <c r="A142" s="13"/>
      <c r="B142" s="15"/>
      <c r="C142" s="15"/>
      <c r="D142" s="16" t="s">
        <v>67</v>
      </c>
      <c r="E142" s="9" t="s">
        <v>49</v>
      </c>
      <c r="F142" s="10">
        <v>1</v>
      </c>
      <c r="G142" s="14"/>
      <c r="H142" s="1"/>
      <c r="I142" s="12">
        <v>133</v>
      </c>
      <c r="J142" s="12">
        <v>4</v>
      </c>
    </row>
    <row r="143" spans="1:10" ht="42" customHeight="1" x14ac:dyDescent="0.15">
      <c r="A143" s="13"/>
      <c r="B143" s="15"/>
      <c r="C143" s="15"/>
      <c r="D143" s="16" t="s">
        <v>68</v>
      </c>
      <c r="E143" s="9" t="s">
        <v>49</v>
      </c>
      <c r="F143" s="10">
        <v>2</v>
      </c>
      <c r="G143" s="14"/>
      <c r="H143" s="1"/>
      <c r="I143" s="12">
        <v>134</v>
      </c>
      <c r="J143" s="12">
        <v>4</v>
      </c>
    </row>
    <row r="144" spans="1:10" ht="42" customHeight="1" x14ac:dyDescent="0.15">
      <c r="A144" s="13"/>
      <c r="B144" s="15"/>
      <c r="C144" s="15"/>
      <c r="D144" s="16" t="s">
        <v>69</v>
      </c>
      <c r="E144" s="9" t="s">
        <v>49</v>
      </c>
      <c r="F144" s="10">
        <v>1</v>
      </c>
      <c r="G144" s="14"/>
      <c r="H144" s="1"/>
      <c r="I144" s="12">
        <v>135</v>
      </c>
      <c r="J144" s="12">
        <v>4</v>
      </c>
    </row>
    <row r="145" spans="1:10" ht="42" customHeight="1" x14ac:dyDescent="0.15">
      <c r="A145" s="13"/>
      <c r="B145" s="15"/>
      <c r="C145" s="15"/>
      <c r="D145" s="16" t="s">
        <v>70</v>
      </c>
      <c r="E145" s="9" t="s">
        <v>49</v>
      </c>
      <c r="F145" s="10">
        <v>1</v>
      </c>
      <c r="G145" s="14"/>
      <c r="H145" s="1"/>
      <c r="I145" s="12">
        <v>136</v>
      </c>
      <c r="J145" s="12">
        <v>4</v>
      </c>
    </row>
    <row r="146" spans="1:10" ht="42" customHeight="1" x14ac:dyDescent="0.15">
      <c r="A146" s="13"/>
      <c r="B146" s="15"/>
      <c r="C146" s="15"/>
      <c r="D146" s="16" t="s">
        <v>71</v>
      </c>
      <c r="E146" s="9" t="s">
        <v>49</v>
      </c>
      <c r="F146" s="10">
        <v>1</v>
      </c>
      <c r="G146" s="14"/>
      <c r="H146" s="1"/>
      <c r="I146" s="12">
        <v>137</v>
      </c>
      <c r="J146" s="12">
        <v>4</v>
      </c>
    </row>
    <row r="147" spans="1:10" ht="42" customHeight="1" x14ac:dyDescent="0.15">
      <c r="A147" s="13"/>
      <c r="B147" s="15"/>
      <c r="C147" s="15"/>
      <c r="D147" s="16" t="s">
        <v>72</v>
      </c>
      <c r="E147" s="9" t="s">
        <v>49</v>
      </c>
      <c r="F147" s="10">
        <v>1</v>
      </c>
      <c r="G147" s="14"/>
      <c r="H147" s="1"/>
      <c r="I147" s="12">
        <v>138</v>
      </c>
      <c r="J147" s="12">
        <v>4</v>
      </c>
    </row>
    <row r="148" spans="1:10" ht="42" customHeight="1" x14ac:dyDescent="0.15">
      <c r="A148" s="13"/>
      <c r="B148" s="15"/>
      <c r="C148" s="15"/>
      <c r="D148" s="16" t="s">
        <v>73</v>
      </c>
      <c r="E148" s="9" t="s">
        <v>49</v>
      </c>
      <c r="F148" s="10">
        <v>1</v>
      </c>
      <c r="G148" s="14"/>
      <c r="H148" s="1"/>
      <c r="I148" s="12">
        <v>139</v>
      </c>
      <c r="J148" s="12">
        <v>4</v>
      </c>
    </row>
    <row r="149" spans="1:10" ht="42" customHeight="1" x14ac:dyDescent="0.15">
      <c r="A149" s="13"/>
      <c r="B149" s="15"/>
      <c r="C149" s="15"/>
      <c r="D149" s="16" t="s">
        <v>74</v>
      </c>
      <c r="E149" s="9" t="s">
        <v>49</v>
      </c>
      <c r="F149" s="10">
        <v>1</v>
      </c>
      <c r="G149" s="14"/>
      <c r="H149" s="1"/>
      <c r="I149" s="12">
        <v>140</v>
      </c>
      <c r="J149" s="12">
        <v>4</v>
      </c>
    </row>
    <row r="150" spans="1:10" ht="42" customHeight="1" x14ac:dyDescent="0.15">
      <c r="A150" s="13"/>
      <c r="B150" s="15"/>
      <c r="C150" s="15"/>
      <c r="D150" s="16" t="s">
        <v>75</v>
      </c>
      <c r="E150" s="9" t="s">
        <v>49</v>
      </c>
      <c r="F150" s="10">
        <v>1</v>
      </c>
      <c r="G150" s="14"/>
      <c r="H150" s="1"/>
      <c r="I150" s="12">
        <v>141</v>
      </c>
      <c r="J150" s="12">
        <v>4</v>
      </c>
    </row>
    <row r="151" spans="1:10" ht="42" customHeight="1" x14ac:dyDescent="0.15">
      <c r="A151" s="13"/>
      <c r="B151" s="15"/>
      <c r="C151" s="15"/>
      <c r="D151" s="16" t="s">
        <v>76</v>
      </c>
      <c r="E151" s="9" t="s">
        <v>49</v>
      </c>
      <c r="F151" s="10">
        <v>1</v>
      </c>
      <c r="G151" s="14"/>
      <c r="H151" s="1"/>
      <c r="I151" s="12">
        <v>142</v>
      </c>
      <c r="J151" s="12">
        <v>4</v>
      </c>
    </row>
    <row r="152" spans="1:10" ht="42" customHeight="1" x14ac:dyDescent="0.15">
      <c r="A152" s="13"/>
      <c r="B152" s="15"/>
      <c r="C152" s="15"/>
      <c r="D152" s="16" t="s">
        <v>77</v>
      </c>
      <c r="E152" s="9" t="s">
        <v>49</v>
      </c>
      <c r="F152" s="10">
        <v>1</v>
      </c>
      <c r="G152" s="14"/>
      <c r="H152" s="1"/>
      <c r="I152" s="12">
        <v>143</v>
      </c>
      <c r="J152" s="12">
        <v>4</v>
      </c>
    </row>
    <row r="153" spans="1:10" ht="42" customHeight="1" x14ac:dyDescent="0.15">
      <c r="A153" s="13"/>
      <c r="B153" s="15"/>
      <c r="C153" s="15"/>
      <c r="D153" s="16" t="s">
        <v>78</v>
      </c>
      <c r="E153" s="9" t="s">
        <v>49</v>
      </c>
      <c r="F153" s="10">
        <v>1</v>
      </c>
      <c r="G153" s="14"/>
      <c r="H153" s="1"/>
      <c r="I153" s="12">
        <v>144</v>
      </c>
      <c r="J153" s="12">
        <v>4</v>
      </c>
    </row>
    <row r="154" spans="1:10" ht="42" customHeight="1" x14ac:dyDescent="0.15">
      <c r="A154" s="13"/>
      <c r="B154" s="15"/>
      <c r="C154" s="15"/>
      <c r="D154" s="16" t="s">
        <v>79</v>
      </c>
      <c r="E154" s="9" t="s">
        <v>13</v>
      </c>
      <c r="F154" s="10">
        <v>1</v>
      </c>
      <c r="G154" s="11">
        <f>+G155+G156+G157</f>
        <v>0</v>
      </c>
      <c r="H154" s="1"/>
      <c r="I154" s="12">
        <v>145</v>
      </c>
      <c r="J154" s="12">
        <v>4</v>
      </c>
    </row>
    <row r="155" spans="1:10" ht="42" customHeight="1" x14ac:dyDescent="0.15">
      <c r="A155" s="13"/>
      <c r="B155" s="15"/>
      <c r="C155" s="15"/>
      <c r="D155" s="16" t="s">
        <v>80</v>
      </c>
      <c r="E155" s="9" t="s">
        <v>49</v>
      </c>
      <c r="F155" s="10">
        <v>1</v>
      </c>
      <c r="G155" s="14"/>
      <c r="H155" s="1"/>
      <c r="I155" s="12">
        <v>146</v>
      </c>
      <c r="J155" s="12">
        <v>4</v>
      </c>
    </row>
    <row r="156" spans="1:10" ht="42" customHeight="1" x14ac:dyDescent="0.15">
      <c r="A156" s="13"/>
      <c r="B156" s="15"/>
      <c r="C156" s="15"/>
      <c r="D156" s="16" t="s">
        <v>81</v>
      </c>
      <c r="E156" s="9" t="s">
        <v>49</v>
      </c>
      <c r="F156" s="10">
        <v>1</v>
      </c>
      <c r="G156" s="14"/>
      <c r="H156" s="1"/>
      <c r="I156" s="12">
        <v>147</v>
      </c>
      <c r="J156" s="12">
        <v>4</v>
      </c>
    </row>
    <row r="157" spans="1:10" ht="42" customHeight="1" x14ac:dyDescent="0.15">
      <c r="A157" s="13"/>
      <c r="B157" s="15"/>
      <c r="C157" s="15"/>
      <c r="D157" s="16" t="s">
        <v>82</v>
      </c>
      <c r="E157" s="9" t="s">
        <v>49</v>
      </c>
      <c r="F157" s="10">
        <v>1</v>
      </c>
      <c r="G157" s="14"/>
      <c r="H157" s="1"/>
      <c r="I157" s="12">
        <v>148</v>
      </c>
      <c r="J157" s="12">
        <v>4</v>
      </c>
    </row>
    <row r="158" spans="1:10" ht="42" customHeight="1" x14ac:dyDescent="0.15">
      <c r="A158" s="13"/>
      <c r="B158" s="15"/>
      <c r="C158" s="15"/>
      <c r="D158" s="16" t="s">
        <v>83</v>
      </c>
      <c r="E158" s="9" t="s">
        <v>13</v>
      </c>
      <c r="F158" s="10">
        <v>1</v>
      </c>
      <c r="G158" s="11">
        <f>+G159</f>
        <v>0</v>
      </c>
      <c r="H158" s="1"/>
      <c r="I158" s="12">
        <v>149</v>
      </c>
      <c r="J158" s="12">
        <v>4</v>
      </c>
    </row>
    <row r="159" spans="1:10" ht="42" customHeight="1" x14ac:dyDescent="0.15">
      <c r="A159" s="13"/>
      <c r="B159" s="15"/>
      <c r="C159" s="15"/>
      <c r="D159" s="16" t="s">
        <v>84</v>
      </c>
      <c r="E159" s="9" t="s">
        <v>49</v>
      </c>
      <c r="F159" s="10">
        <v>1</v>
      </c>
      <c r="G159" s="14"/>
      <c r="H159" s="1"/>
      <c r="I159" s="12">
        <v>150</v>
      </c>
      <c r="J159" s="12">
        <v>4</v>
      </c>
    </row>
    <row r="160" spans="1:10" ht="42" customHeight="1" x14ac:dyDescent="0.15">
      <c r="A160" s="13"/>
      <c r="B160" s="15"/>
      <c r="C160" s="15"/>
      <c r="D160" s="16" t="s">
        <v>85</v>
      </c>
      <c r="E160" s="9" t="s">
        <v>13</v>
      </c>
      <c r="F160" s="10">
        <v>1</v>
      </c>
      <c r="G160" s="11">
        <f>+G161+G162+G163+G164</f>
        <v>0</v>
      </c>
      <c r="H160" s="1"/>
      <c r="I160" s="12">
        <v>151</v>
      </c>
      <c r="J160" s="12">
        <v>4</v>
      </c>
    </row>
    <row r="161" spans="1:10" ht="42" customHeight="1" x14ac:dyDescent="0.15">
      <c r="A161" s="13"/>
      <c r="B161" s="15"/>
      <c r="C161" s="15"/>
      <c r="D161" s="16" t="s">
        <v>152</v>
      </c>
      <c r="E161" s="9" t="s">
        <v>25</v>
      </c>
      <c r="F161" s="10">
        <v>20.5</v>
      </c>
      <c r="G161" s="14"/>
      <c r="H161" s="1"/>
      <c r="I161" s="12">
        <v>152</v>
      </c>
      <c r="J161" s="12">
        <v>4</v>
      </c>
    </row>
    <row r="162" spans="1:10" ht="42" customHeight="1" x14ac:dyDescent="0.15">
      <c r="A162" s="13"/>
      <c r="B162" s="15"/>
      <c r="C162" s="15"/>
      <c r="D162" s="16" t="s">
        <v>86</v>
      </c>
      <c r="E162" s="9" t="s">
        <v>25</v>
      </c>
      <c r="F162" s="10">
        <v>20.5</v>
      </c>
      <c r="G162" s="14"/>
      <c r="H162" s="1"/>
      <c r="I162" s="12">
        <v>153</v>
      </c>
      <c r="J162" s="12">
        <v>4</v>
      </c>
    </row>
    <row r="163" spans="1:10" ht="42" customHeight="1" x14ac:dyDescent="0.15">
      <c r="A163" s="13"/>
      <c r="B163" s="15"/>
      <c r="C163" s="15"/>
      <c r="D163" s="16" t="s">
        <v>151</v>
      </c>
      <c r="E163" s="9" t="s">
        <v>25</v>
      </c>
      <c r="F163" s="10">
        <v>16.100000000000001</v>
      </c>
      <c r="G163" s="14"/>
      <c r="H163" s="1"/>
      <c r="I163" s="12">
        <v>154</v>
      </c>
      <c r="J163" s="12">
        <v>4</v>
      </c>
    </row>
    <row r="164" spans="1:10" ht="42" customHeight="1" x14ac:dyDescent="0.15">
      <c r="A164" s="13"/>
      <c r="B164" s="15"/>
      <c r="C164" s="15"/>
      <c r="D164" s="16" t="s">
        <v>87</v>
      </c>
      <c r="E164" s="9" t="s">
        <v>25</v>
      </c>
      <c r="F164" s="10">
        <v>25.7</v>
      </c>
      <c r="G164" s="14"/>
      <c r="H164" s="1"/>
      <c r="I164" s="12">
        <v>155</v>
      </c>
      <c r="J164" s="12">
        <v>4</v>
      </c>
    </row>
    <row r="165" spans="1:10" ht="42" customHeight="1" x14ac:dyDescent="0.15">
      <c r="A165" s="13"/>
      <c r="B165" s="15"/>
      <c r="C165" s="15"/>
      <c r="D165" s="16" t="s">
        <v>88</v>
      </c>
      <c r="E165" s="9" t="s">
        <v>13</v>
      </c>
      <c r="F165" s="10">
        <v>1</v>
      </c>
      <c r="G165" s="11">
        <f>+G166+G167+G168+G169</f>
        <v>0</v>
      </c>
      <c r="H165" s="1"/>
      <c r="I165" s="12">
        <v>156</v>
      </c>
      <c r="J165" s="12">
        <v>4</v>
      </c>
    </row>
    <row r="166" spans="1:10" ht="42" customHeight="1" x14ac:dyDescent="0.15">
      <c r="A166" s="13"/>
      <c r="B166" s="15"/>
      <c r="C166" s="15"/>
      <c r="D166" s="16" t="s">
        <v>153</v>
      </c>
      <c r="E166" s="9" t="s">
        <v>25</v>
      </c>
      <c r="F166" s="10">
        <v>10.6</v>
      </c>
      <c r="G166" s="14"/>
      <c r="H166" s="1"/>
      <c r="I166" s="12">
        <v>157</v>
      </c>
      <c r="J166" s="12">
        <v>4</v>
      </c>
    </row>
    <row r="167" spans="1:10" ht="42" customHeight="1" x14ac:dyDescent="0.15">
      <c r="A167" s="13"/>
      <c r="B167" s="15"/>
      <c r="C167" s="15"/>
      <c r="D167" s="16" t="s">
        <v>86</v>
      </c>
      <c r="E167" s="9" t="s">
        <v>25</v>
      </c>
      <c r="F167" s="10">
        <v>10.6</v>
      </c>
      <c r="G167" s="14"/>
      <c r="H167" s="1"/>
      <c r="I167" s="12">
        <v>158</v>
      </c>
      <c r="J167" s="12">
        <v>4</v>
      </c>
    </row>
    <row r="168" spans="1:10" ht="42" customHeight="1" x14ac:dyDescent="0.15">
      <c r="A168" s="13"/>
      <c r="B168" s="15"/>
      <c r="C168" s="15"/>
      <c r="D168" s="16" t="s">
        <v>154</v>
      </c>
      <c r="E168" s="9" t="s">
        <v>25</v>
      </c>
      <c r="F168" s="10">
        <v>8.4</v>
      </c>
      <c r="G168" s="14"/>
      <c r="H168" s="1"/>
      <c r="I168" s="12">
        <v>159</v>
      </c>
      <c r="J168" s="12">
        <v>4</v>
      </c>
    </row>
    <row r="169" spans="1:10" ht="42" customHeight="1" x14ac:dyDescent="0.15">
      <c r="A169" s="13"/>
      <c r="B169" s="15"/>
      <c r="C169" s="15"/>
      <c r="D169" s="16" t="s">
        <v>87</v>
      </c>
      <c r="E169" s="9" t="s">
        <v>25</v>
      </c>
      <c r="F169" s="10">
        <v>13.4</v>
      </c>
      <c r="G169" s="14"/>
      <c r="H169" s="1"/>
      <c r="I169" s="12">
        <v>160</v>
      </c>
      <c r="J169" s="12">
        <v>4</v>
      </c>
    </row>
    <row r="170" spans="1:10" ht="42" customHeight="1" x14ac:dyDescent="0.15">
      <c r="A170" s="13"/>
      <c r="B170" s="15"/>
      <c r="C170" s="15"/>
      <c r="D170" s="16" t="s">
        <v>89</v>
      </c>
      <c r="E170" s="9" t="s">
        <v>13</v>
      </c>
      <c r="F170" s="10">
        <v>1</v>
      </c>
      <c r="G170" s="11">
        <f>+G171</f>
        <v>0</v>
      </c>
      <c r="H170" s="1"/>
      <c r="I170" s="12">
        <v>161</v>
      </c>
      <c r="J170" s="12">
        <v>4</v>
      </c>
    </row>
    <row r="171" spans="1:10" ht="42" customHeight="1" x14ac:dyDescent="0.15">
      <c r="A171" s="13"/>
      <c r="B171" s="15"/>
      <c r="C171" s="15"/>
      <c r="D171" s="16" t="s">
        <v>155</v>
      </c>
      <c r="E171" s="9" t="s">
        <v>26</v>
      </c>
      <c r="F171" s="10">
        <v>287.2</v>
      </c>
      <c r="G171" s="14"/>
      <c r="H171" s="1"/>
      <c r="I171" s="12">
        <v>162</v>
      </c>
      <c r="J171" s="12">
        <v>4</v>
      </c>
    </row>
    <row r="172" spans="1:10" ht="42" customHeight="1" x14ac:dyDescent="0.15">
      <c r="A172" s="13"/>
      <c r="B172" s="30" t="s">
        <v>90</v>
      </c>
      <c r="C172" s="30"/>
      <c r="D172" s="31"/>
      <c r="E172" s="9" t="s">
        <v>13</v>
      </c>
      <c r="F172" s="10">
        <v>1</v>
      </c>
      <c r="G172" s="11">
        <f>+G173</f>
        <v>0</v>
      </c>
      <c r="H172" s="1"/>
      <c r="I172" s="12">
        <v>163</v>
      </c>
      <c r="J172" s="12">
        <v>2</v>
      </c>
    </row>
    <row r="173" spans="1:10" ht="42" customHeight="1" x14ac:dyDescent="0.15">
      <c r="A173" s="13"/>
      <c r="B173" s="15"/>
      <c r="C173" s="30" t="s">
        <v>90</v>
      </c>
      <c r="D173" s="31"/>
      <c r="E173" s="9" t="s">
        <v>13</v>
      </c>
      <c r="F173" s="10">
        <v>1</v>
      </c>
      <c r="G173" s="11">
        <f>+G174+G176+G180</f>
        <v>0</v>
      </c>
      <c r="H173" s="1"/>
      <c r="I173" s="12">
        <v>164</v>
      </c>
      <c r="J173" s="12">
        <v>3</v>
      </c>
    </row>
    <row r="174" spans="1:10" ht="42" customHeight="1" x14ac:dyDescent="0.15">
      <c r="A174" s="13"/>
      <c r="B174" s="15"/>
      <c r="C174" s="15"/>
      <c r="D174" s="16" t="s">
        <v>91</v>
      </c>
      <c r="E174" s="9" t="s">
        <v>13</v>
      </c>
      <c r="F174" s="10">
        <v>1</v>
      </c>
      <c r="G174" s="11">
        <f>+G175</f>
        <v>0</v>
      </c>
      <c r="H174" s="1"/>
      <c r="I174" s="12">
        <v>165</v>
      </c>
      <c r="J174" s="12">
        <v>4</v>
      </c>
    </row>
    <row r="175" spans="1:10" ht="42" customHeight="1" x14ac:dyDescent="0.15">
      <c r="A175" s="13"/>
      <c r="B175" s="15"/>
      <c r="C175" s="15"/>
      <c r="D175" s="16" t="s">
        <v>92</v>
      </c>
      <c r="E175" s="9" t="s">
        <v>30</v>
      </c>
      <c r="F175" s="10">
        <v>72</v>
      </c>
      <c r="G175" s="14"/>
      <c r="H175" s="1"/>
      <c r="I175" s="12">
        <v>166</v>
      </c>
      <c r="J175" s="12">
        <v>4</v>
      </c>
    </row>
    <row r="176" spans="1:10" ht="42" customHeight="1" x14ac:dyDescent="0.15">
      <c r="A176" s="13"/>
      <c r="B176" s="15"/>
      <c r="C176" s="15"/>
      <c r="D176" s="16" t="s">
        <v>93</v>
      </c>
      <c r="E176" s="9" t="s">
        <v>13</v>
      </c>
      <c r="F176" s="10">
        <v>1</v>
      </c>
      <c r="G176" s="11">
        <f>+G177+G178+G179</f>
        <v>0</v>
      </c>
      <c r="H176" s="1"/>
      <c r="I176" s="12">
        <v>167</v>
      </c>
      <c r="J176" s="12">
        <v>4</v>
      </c>
    </row>
    <row r="177" spans="1:10" ht="42" customHeight="1" x14ac:dyDescent="0.15">
      <c r="A177" s="13"/>
      <c r="B177" s="15"/>
      <c r="C177" s="15"/>
      <c r="D177" s="16" t="s">
        <v>156</v>
      </c>
      <c r="E177" s="9" t="s">
        <v>94</v>
      </c>
      <c r="F177" s="10">
        <v>28</v>
      </c>
      <c r="G177" s="14"/>
      <c r="H177" s="1"/>
      <c r="I177" s="12">
        <v>168</v>
      </c>
      <c r="J177" s="12">
        <v>4</v>
      </c>
    </row>
    <row r="178" spans="1:10" ht="42" customHeight="1" x14ac:dyDescent="0.15">
      <c r="A178" s="13"/>
      <c r="B178" s="15"/>
      <c r="C178" s="15"/>
      <c r="D178" s="16" t="s">
        <v>141</v>
      </c>
      <c r="E178" s="9" t="s">
        <v>25</v>
      </c>
      <c r="F178" s="10">
        <v>195</v>
      </c>
      <c r="G178" s="14"/>
      <c r="H178" s="1"/>
      <c r="I178" s="12">
        <v>169</v>
      </c>
      <c r="J178" s="12">
        <v>4</v>
      </c>
    </row>
    <row r="179" spans="1:10" ht="42" customHeight="1" x14ac:dyDescent="0.15">
      <c r="A179" s="13"/>
      <c r="B179" s="15"/>
      <c r="C179" s="15"/>
      <c r="D179" s="16" t="s">
        <v>146</v>
      </c>
      <c r="E179" s="9" t="s">
        <v>25</v>
      </c>
      <c r="F179" s="10">
        <v>195</v>
      </c>
      <c r="G179" s="14"/>
      <c r="H179" s="1"/>
      <c r="I179" s="12">
        <v>170</v>
      </c>
      <c r="J179" s="12">
        <v>4</v>
      </c>
    </row>
    <row r="180" spans="1:10" ht="42" customHeight="1" x14ac:dyDescent="0.15">
      <c r="A180" s="13"/>
      <c r="B180" s="15"/>
      <c r="C180" s="15"/>
      <c r="D180" s="16" t="s">
        <v>95</v>
      </c>
      <c r="E180" s="9" t="s">
        <v>13</v>
      </c>
      <c r="F180" s="10">
        <v>1</v>
      </c>
      <c r="G180" s="11">
        <f>+G181+G182+G183+G184+G185+G186+G187</f>
        <v>0</v>
      </c>
      <c r="H180" s="1"/>
      <c r="I180" s="12">
        <v>171</v>
      </c>
      <c r="J180" s="12">
        <v>4</v>
      </c>
    </row>
    <row r="181" spans="1:10" ht="42" customHeight="1" x14ac:dyDescent="0.15">
      <c r="A181" s="13"/>
      <c r="B181" s="15"/>
      <c r="C181" s="15"/>
      <c r="D181" s="16" t="s">
        <v>157</v>
      </c>
      <c r="E181" s="9" t="s">
        <v>30</v>
      </c>
      <c r="F181" s="10">
        <v>24</v>
      </c>
      <c r="G181" s="14"/>
      <c r="H181" s="1"/>
      <c r="I181" s="12">
        <v>172</v>
      </c>
      <c r="J181" s="12">
        <v>4</v>
      </c>
    </row>
    <row r="182" spans="1:10" ht="42" customHeight="1" x14ac:dyDescent="0.15">
      <c r="A182" s="13"/>
      <c r="B182" s="15"/>
      <c r="C182" s="15"/>
      <c r="D182" s="16" t="s">
        <v>158</v>
      </c>
      <c r="E182" s="9" t="s">
        <v>94</v>
      </c>
      <c r="F182" s="10">
        <v>22</v>
      </c>
      <c r="G182" s="14"/>
      <c r="H182" s="1"/>
      <c r="I182" s="12">
        <v>173</v>
      </c>
      <c r="J182" s="12">
        <v>4</v>
      </c>
    </row>
    <row r="183" spans="1:10" ht="42" customHeight="1" x14ac:dyDescent="0.15">
      <c r="A183" s="13"/>
      <c r="B183" s="15"/>
      <c r="C183" s="15"/>
      <c r="D183" s="16" t="s">
        <v>156</v>
      </c>
      <c r="E183" s="9" t="s">
        <v>94</v>
      </c>
      <c r="F183" s="10">
        <v>22</v>
      </c>
      <c r="G183" s="14"/>
      <c r="H183" s="1"/>
      <c r="I183" s="12">
        <v>174</v>
      </c>
      <c r="J183" s="12">
        <v>4</v>
      </c>
    </row>
    <row r="184" spans="1:10" ht="42" customHeight="1" x14ac:dyDescent="0.15">
      <c r="A184" s="13"/>
      <c r="B184" s="15"/>
      <c r="C184" s="15"/>
      <c r="D184" s="16" t="s">
        <v>141</v>
      </c>
      <c r="E184" s="9" t="s">
        <v>25</v>
      </c>
      <c r="F184" s="10">
        <v>18</v>
      </c>
      <c r="G184" s="14"/>
      <c r="H184" s="1"/>
      <c r="I184" s="12">
        <v>175</v>
      </c>
      <c r="J184" s="12">
        <v>4</v>
      </c>
    </row>
    <row r="185" spans="1:10" ht="42" customHeight="1" x14ac:dyDescent="0.15">
      <c r="A185" s="13"/>
      <c r="B185" s="15"/>
      <c r="C185" s="15"/>
      <c r="D185" s="16" t="s">
        <v>146</v>
      </c>
      <c r="E185" s="9" t="s">
        <v>25</v>
      </c>
      <c r="F185" s="10">
        <v>18</v>
      </c>
      <c r="G185" s="14"/>
      <c r="H185" s="1"/>
      <c r="I185" s="12">
        <v>176</v>
      </c>
      <c r="J185" s="12">
        <v>4</v>
      </c>
    </row>
    <row r="186" spans="1:10" ht="42" customHeight="1" x14ac:dyDescent="0.15">
      <c r="A186" s="13"/>
      <c r="B186" s="15"/>
      <c r="C186" s="15"/>
      <c r="D186" s="16" t="s">
        <v>159</v>
      </c>
      <c r="E186" s="9" t="s">
        <v>96</v>
      </c>
      <c r="F186" s="10">
        <v>1</v>
      </c>
      <c r="G186" s="14"/>
      <c r="H186" s="1"/>
      <c r="I186" s="12">
        <v>177</v>
      </c>
      <c r="J186" s="12">
        <v>4</v>
      </c>
    </row>
    <row r="187" spans="1:10" ht="42" customHeight="1" x14ac:dyDescent="0.15">
      <c r="A187" s="13"/>
      <c r="B187" s="15"/>
      <c r="C187" s="15"/>
      <c r="D187" s="16" t="s">
        <v>97</v>
      </c>
      <c r="E187" s="9" t="s">
        <v>38</v>
      </c>
      <c r="F187" s="10">
        <v>107.5</v>
      </c>
      <c r="G187" s="14"/>
      <c r="H187" s="1"/>
      <c r="I187" s="12">
        <v>178</v>
      </c>
      <c r="J187" s="12">
        <v>4</v>
      </c>
    </row>
    <row r="188" spans="1:10" ht="42" customHeight="1" x14ac:dyDescent="0.15">
      <c r="A188" s="29" t="s">
        <v>98</v>
      </c>
      <c r="B188" s="30"/>
      <c r="C188" s="30"/>
      <c r="D188" s="31"/>
      <c r="E188" s="9" t="s">
        <v>13</v>
      </c>
      <c r="F188" s="10">
        <v>1</v>
      </c>
      <c r="G188" s="11">
        <f>+G189+G191</f>
        <v>0</v>
      </c>
      <c r="H188" s="1"/>
      <c r="I188" s="12">
        <v>179</v>
      </c>
      <c r="J188" s="12"/>
    </row>
    <row r="189" spans="1:10" ht="42" customHeight="1" x14ac:dyDescent="0.15">
      <c r="A189" s="29" t="s">
        <v>99</v>
      </c>
      <c r="B189" s="30"/>
      <c r="C189" s="30"/>
      <c r="D189" s="31"/>
      <c r="E189" s="9" t="s">
        <v>13</v>
      </c>
      <c r="F189" s="10">
        <v>1</v>
      </c>
      <c r="G189" s="11">
        <f>+G190</f>
        <v>0</v>
      </c>
      <c r="H189" s="1"/>
      <c r="I189" s="12">
        <v>180</v>
      </c>
      <c r="J189" s="12">
        <v>200</v>
      </c>
    </row>
    <row r="190" spans="1:10" ht="42" customHeight="1" x14ac:dyDescent="0.15">
      <c r="A190" s="29" t="s">
        <v>100</v>
      </c>
      <c r="B190" s="30"/>
      <c r="C190" s="30"/>
      <c r="D190" s="31"/>
      <c r="E190" s="9" t="s">
        <v>13</v>
      </c>
      <c r="F190" s="10">
        <v>1</v>
      </c>
      <c r="G190" s="14"/>
      <c r="H190" s="1"/>
      <c r="I190" s="12">
        <v>181</v>
      </c>
      <c r="J190" s="12"/>
    </row>
    <row r="191" spans="1:10" ht="42" customHeight="1" x14ac:dyDescent="0.15">
      <c r="A191" s="29" t="s">
        <v>101</v>
      </c>
      <c r="B191" s="30"/>
      <c r="C191" s="30"/>
      <c r="D191" s="31"/>
      <c r="E191" s="9" t="s">
        <v>13</v>
      </c>
      <c r="F191" s="10">
        <v>1</v>
      </c>
      <c r="G191" s="11">
        <f>+G194</f>
        <v>0</v>
      </c>
      <c r="H191" s="1"/>
      <c r="I191" s="12">
        <v>182</v>
      </c>
      <c r="J191" s="12">
        <v>210</v>
      </c>
    </row>
    <row r="192" spans="1:10" ht="42" customHeight="1" x14ac:dyDescent="0.15">
      <c r="A192" s="13"/>
      <c r="B192" s="30" t="s">
        <v>102</v>
      </c>
      <c r="C192" s="30"/>
      <c r="D192" s="31"/>
      <c r="E192" s="9" t="s">
        <v>13</v>
      </c>
      <c r="F192" s="10">
        <v>1</v>
      </c>
      <c r="G192" s="14"/>
      <c r="H192" s="1"/>
      <c r="I192" s="12">
        <v>183</v>
      </c>
      <c r="J192" s="12" t="s">
        <v>103</v>
      </c>
    </row>
    <row r="193" spans="1:10" ht="42" customHeight="1" x14ac:dyDescent="0.15">
      <c r="A193" s="13"/>
      <c r="B193" s="30" t="s">
        <v>104</v>
      </c>
      <c r="C193" s="30"/>
      <c r="D193" s="31"/>
      <c r="E193" s="9" t="s">
        <v>13</v>
      </c>
      <c r="F193" s="10">
        <v>1</v>
      </c>
      <c r="G193" s="14"/>
      <c r="H193" s="1"/>
      <c r="I193" s="12">
        <v>184</v>
      </c>
      <c r="J193" s="12" t="s">
        <v>105</v>
      </c>
    </row>
    <row r="194" spans="1:10" ht="42" customHeight="1" x14ac:dyDescent="0.15">
      <c r="A194" s="29" t="s">
        <v>106</v>
      </c>
      <c r="B194" s="30"/>
      <c r="C194" s="30"/>
      <c r="D194" s="31"/>
      <c r="E194" s="9" t="s">
        <v>13</v>
      </c>
      <c r="F194" s="10">
        <v>1</v>
      </c>
      <c r="G194" s="14"/>
      <c r="H194" s="1"/>
      <c r="I194" s="12">
        <v>185</v>
      </c>
      <c r="J194" s="12"/>
    </row>
    <row r="195" spans="1:10" ht="42" customHeight="1" x14ac:dyDescent="0.15">
      <c r="A195" s="29" t="s">
        <v>107</v>
      </c>
      <c r="B195" s="30"/>
      <c r="C195" s="30"/>
      <c r="D195" s="31"/>
      <c r="E195" s="9" t="s">
        <v>13</v>
      </c>
      <c r="F195" s="10">
        <v>1</v>
      </c>
      <c r="G195" s="14"/>
      <c r="H195" s="1"/>
      <c r="I195" s="12">
        <v>186</v>
      </c>
      <c r="J195" s="12">
        <v>220</v>
      </c>
    </row>
    <row r="196" spans="1:10" ht="42" customHeight="1" x14ac:dyDescent="0.15">
      <c r="A196" s="29" t="s">
        <v>108</v>
      </c>
      <c r="B196" s="30"/>
      <c r="C196" s="30"/>
      <c r="D196" s="31"/>
      <c r="E196" s="9" t="s">
        <v>13</v>
      </c>
      <c r="F196" s="10">
        <v>1</v>
      </c>
      <c r="G196" s="11">
        <f>+G10+G195</f>
        <v>0</v>
      </c>
      <c r="H196" s="1"/>
      <c r="I196" s="12">
        <v>187</v>
      </c>
      <c r="J196" s="12">
        <v>30</v>
      </c>
    </row>
    <row r="197" spans="1:10" ht="42" customHeight="1" x14ac:dyDescent="0.15">
      <c r="A197" s="20" t="s">
        <v>109</v>
      </c>
      <c r="B197" s="21"/>
      <c r="C197" s="21"/>
      <c r="D197" s="22"/>
      <c r="E197" s="17" t="s">
        <v>110</v>
      </c>
      <c r="F197" s="18" t="s">
        <v>110</v>
      </c>
      <c r="G197" s="19">
        <f>G196</f>
        <v>0</v>
      </c>
      <c r="I197" s="12">
        <v>188</v>
      </c>
      <c r="J197" s="12">
        <v>90</v>
      </c>
    </row>
    <row r="198" spans="1:10" ht="42" customHeight="1" x14ac:dyDescent="0.15">
      <c r="I198" s="12">
        <v>99999</v>
      </c>
    </row>
    <row r="199" spans="1:10" ht="42" customHeight="1" x14ac:dyDescent="0.15"/>
  </sheetData>
  <sheetProtection algorithmName="SHA-512" hashValue="SuBQovOL8RTkBt1O2aB/7pAWwP1YiDwqz78zsKW0SaVFrF3aM1qNRMyhQrtzCDMcCNU8pt4F+dZ746s5ayeFpg==" saltValue="oBb+VCZWNgn7YMZvJUH8CA==" spinCount="100000" sheet="1" objects="1" scenarios="1"/>
  <mergeCells count="38">
    <mergeCell ref="A195:D195"/>
    <mergeCell ref="A196:D196"/>
    <mergeCell ref="A190:D190"/>
    <mergeCell ref="A191:D191"/>
    <mergeCell ref="B192:D192"/>
    <mergeCell ref="B193:D193"/>
    <mergeCell ref="A194:D194"/>
    <mergeCell ref="C131:D131"/>
    <mergeCell ref="B172:D172"/>
    <mergeCell ref="C173:D173"/>
    <mergeCell ref="A188:D188"/>
    <mergeCell ref="A189:D189"/>
    <mergeCell ref="B72:D72"/>
    <mergeCell ref="C73:D73"/>
    <mergeCell ref="B123:D123"/>
    <mergeCell ref="C124:D124"/>
    <mergeCell ref="B130:D130"/>
    <mergeCell ref="C38:D38"/>
    <mergeCell ref="B52:D52"/>
    <mergeCell ref="C53:D53"/>
    <mergeCell ref="B56:D56"/>
    <mergeCell ref="C57:D57"/>
    <mergeCell ref="A197:D19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37:D37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eihon yuuya</cp:lastModifiedBy>
  <cp:lastPrinted>2026-08-04T08:02:55Z</cp:lastPrinted>
  <dcterms:created xsi:type="dcterms:W3CDTF">2014-01-09T08:55:00Z</dcterms:created>
  <dcterms:modified xsi:type="dcterms:W3CDTF">2026-08-04T08:03:20Z</dcterms:modified>
</cp:coreProperties>
</file>